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İhracat Rakamları TR-ENG site için\"/>
    </mc:Choice>
  </mc:AlternateContent>
  <bookViews>
    <workbookView xWindow="0" yWindow="0" windowWidth="20490" windowHeight="7770" tabRatio="900"/>
  </bookViews>
  <sheets>
    <sheet name="SEKTOR_USD" sheetId="1" r:id="rId1"/>
  </sheets>
  <calcPr calcId="152511"/>
</workbook>
</file>

<file path=xl/calcChain.xml><?xml version="1.0" encoding="utf-8"?>
<calcChain xmlns="http://schemas.openxmlformats.org/spreadsheetml/2006/main">
  <c r="M46" i="1" l="1"/>
  <c r="L46" i="1"/>
  <c r="I46" i="1"/>
  <c r="H46" i="1"/>
  <c r="M43" i="1"/>
  <c r="L43" i="1"/>
  <c r="I43" i="1"/>
  <c r="H43" i="1"/>
  <c r="D43" i="1"/>
  <c r="M42" i="1"/>
  <c r="K42" i="1"/>
  <c r="L42" i="1" s="1"/>
  <c r="J42" i="1"/>
  <c r="I42" i="1"/>
  <c r="G42" i="1"/>
  <c r="H42" i="1" s="1"/>
  <c r="F42" i="1"/>
  <c r="C42" i="1"/>
  <c r="D42" i="1" s="1"/>
  <c r="B42" i="1"/>
  <c r="M41" i="1"/>
  <c r="L41" i="1"/>
  <c r="I41" i="1"/>
  <c r="H41" i="1"/>
  <c r="D41" i="1"/>
  <c r="M40" i="1"/>
  <c r="L40" i="1"/>
  <c r="I40" i="1"/>
  <c r="H40" i="1"/>
  <c r="D40" i="1"/>
  <c r="M39" i="1"/>
  <c r="L39" i="1"/>
  <c r="I39" i="1"/>
  <c r="H39" i="1"/>
  <c r="D39" i="1"/>
  <c r="M38" i="1"/>
  <c r="L38" i="1"/>
  <c r="I38" i="1"/>
  <c r="H38" i="1"/>
  <c r="D38" i="1"/>
  <c r="M37" i="1"/>
  <c r="L37" i="1"/>
  <c r="I37" i="1"/>
  <c r="H37" i="1"/>
  <c r="D37" i="1"/>
  <c r="M36" i="1"/>
  <c r="L36" i="1"/>
  <c r="I36" i="1"/>
  <c r="H36" i="1"/>
  <c r="D36" i="1"/>
  <c r="M35" i="1"/>
  <c r="L35" i="1"/>
  <c r="I35" i="1"/>
  <c r="H35" i="1"/>
  <c r="D35" i="1"/>
  <c r="M34" i="1"/>
  <c r="L34" i="1"/>
  <c r="I34" i="1"/>
  <c r="H34" i="1"/>
  <c r="D34" i="1"/>
  <c r="M33" i="1"/>
  <c r="L33" i="1"/>
  <c r="I33" i="1"/>
  <c r="H33" i="1"/>
  <c r="D33" i="1"/>
  <c r="M32" i="1"/>
  <c r="L32" i="1"/>
  <c r="I32" i="1"/>
  <c r="H32" i="1"/>
  <c r="D32" i="1"/>
  <c r="M31" i="1"/>
  <c r="L31" i="1"/>
  <c r="I31" i="1"/>
  <c r="H31" i="1"/>
  <c r="D31" i="1"/>
  <c r="M30" i="1"/>
  <c r="L30" i="1"/>
  <c r="I30" i="1"/>
  <c r="H30" i="1"/>
  <c r="D30" i="1"/>
  <c r="M29" i="1"/>
  <c r="K29" i="1"/>
  <c r="J29" i="1"/>
  <c r="L29" i="1" s="1"/>
  <c r="I29" i="1"/>
  <c r="G29" i="1"/>
  <c r="F29" i="1"/>
  <c r="H29" i="1" s="1"/>
  <c r="C29" i="1"/>
  <c r="B29" i="1"/>
  <c r="D29" i="1" s="1"/>
  <c r="M28" i="1"/>
  <c r="L28" i="1"/>
  <c r="I28" i="1"/>
  <c r="H28" i="1"/>
  <c r="D28" i="1"/>
  <c r="K27" i="1"/>
  <c r="M27" i="1" s="1"/>
  <c r="J27" i="1"/>
  <c r="G27" i="1"/>
  <c r="I27" i="1" s="1"/>
  <c r="F27" i="1"/>
  <c r="C27" i="1"/>
  <c r="B27" i="1"/>
  <c r="M26" i="1"/>
  <c r="L26" i="1"/>
  <c r="I26" i="1"/>
  <c r="H26" i="1"/>
  <c r="D26" i="1"/>
  <c r="M25" i="1"/>
  <c r="L25" i="1"/>
  <c r="I25" i="1"/>
  <c r="H25" i="1"/>
  <c r="D25" i="1"/>
  <c r="M24" i="1"/>
  <c r="L24" i="1"/>
  <c r="I24" i="1"/>
  <c r="H24" i="1"/>
  <c r="D24" i="1"/>
  <c r="M23" i="1"/>
  <c r="K23" i="1"/>
  <c r="J23" i="1"/>
  <c r="L23" i="1" s="1"/>
  <c r="I23" i="1"/>
  <c r="G23" i="1"/>
  <c r="F23" i="1"/>
  <c r="H23" i="1" s="1"/>
  <c r="C23" i="1"/>
  <c r="B23" i="1"/>
  <c r="D23" i="1" s="1"/>
  <c r="J22" i="1"/>
  <c r="F22" i="1"/>
  <c r="B22" i="1"/>
  <c r="M21" i="1"/>
  <c r="L21" i="1"/>
  <c r="I21" i="1"/>
  <c r="H21" i="1"/>
  <c r="D21" i="1"/>
  <c r="K20" i="1"/>
  <c r="M20" i="1" s="1"/>
  <c r="J20" i="1"/>
  <c r="G20" i="1"/>
  <c r="I20" i="1" s="1"/>
  <c r="F20" i="1"/>
  <c r="C20" i="1"/>
  <c r="B20" i="1"/>
  <c r="M19" i="1"/>
  <c r="L19" i="1"/>
  <c r="I19" i="1"/>
  <c r="H19" i="1"/>
  <c r="D19" i="1"/>
  <c r="M18" i="1"/>
  <c r="K18" i="1"/>
  <c r="J18" i="1"/>
  <c r="L18" i="1" s="1"/>
  <c r="I18" i="1"/>
  <c r="G18" i="1"/>
  <c r="F18" i="1"/>
  <c r="H18" i="1" s="1"/>
  <c r="C18" i="1"/>
  <c r="B18" i="1"/>
  <c r="D18" i="1" s="1"/>
  <c r="M17" i="1"/>
  <c r="L17" i="1"/>
  <c r="I17" i="1"/>
  <c r="H17" i="1"/>
  <c r="D17" i="1"/>
  <c r="M16" i="1"/>
  <c r="L16" i="1"/>
  <c r="I16" i="1"/>
  <c r="H16" i="1"/>
  <c r="D16" i="1"/>
  <c r="M15" i="1"/>
  <c r="L15" i="1"/>
  <c r="I15" i="1"/>
  <c r="H15" i="1"/>
  <c r="D15" i="1"/>
  <c r="M14" i="1"/>
  <c r="L14" i="1"/>
  <c r="I14" i="1"/>
  <c r="H14" i="1"/>
  <c r="D14" i="1"/>
  <c r="M13" i="1"/>
  <c r="L13" i="1"/>
  <c r="I13" i="1"/>
  <c r="H13" i="1"/>
  <c r="D13" i="1"/>
  <c r="M12" i="1"/>
  <c r="L12" i="1"/>
  <c r="I12" i="1"/>
  <c r="H12" i="1"/>
  <c r="D12" i="1"/>
  <c r="M11" i="1"/>
  <c r="L11" i="1"/>
  <c r="I11" i="1"/>
  <c r="H11" i="1"/>
  <c r="D11" i="1"/>
  <c r="M10" i="1"/>
  <c r="L10" i="1"/>
  <c r="I10" i="1"/>
  <c r="H10" i="1"/>
  <c r="D10" i="1"/>
  <c r="M9" i="1"/>
  <c r="K9" i="1"/>
  <c r="J9" i="1"/>
  <c r="L9" i="1" s="1"/>
  <c r="I9" i="1"/>
  <c r="G9" i="1"/>
  <c r="F9" i="1"/>
  <c r="H9" i="1" s="1"/>
  <c r="C9" i="1"/>
  <c r="B9" i="1"/>
  <c r="D9" i="1" s="1"/>
  <c r="J8" i="1"/>
  <c r="J44" i="1" s="1"/>
  <c r="J45" i="1" s="1"/>
  <c r="F8" i="1"/>
  <c r="F44" i="1" s="1"/>
  <c r="F45" i="1" s="1"/>
  <c r="B8" i="1"/>
  <c r="B44" i="1" s="1"/>
  <c r="D20" i="1" l="1"/>
  <c r="H27" i="1"/>
  <c r="H20" i="1"/>
  <c r="L20" i="1"/>
  <c r="D27" i="1"/>
  <c r="L27" i="1"/>
  <c r="C8" i="1"/>
  <c r="G8" i="1"/>
  <c r="K8" i="1"/>
  <c r="C22" i="1"/>
  <c r="G22" i="1"/>
  <c r="K22" i="1"/>
  <c r="H8" i="1" l="1"/>
  <c r="G44" i="1"/>
  <c r="I8" i="1"/>
  <c r="D22" i="1"/>
  <c r="K44" i="1"/>
  <c r="M8" i="1"/>
  <c r="L8" i="1"/>
  <c r="M22" i="1"/>
  <c r="L22" i="1"/>
  <c r="H22" i="1"/>
  <c r="I22" i="1"/>
  <c r="C44" i="1"/>
  <c r="E22" i="1" s="1"/>
  <c r="E8" i="1"/>
  <c r="D8" i="1"/>
  <c r="M44" i="1" l="1"/>
  <c r="L44" i="1"/>
  <c r="K45" i="1"/>
  <c r="I44" i="1"/>
  <c r="H44" i="1"/>
  <c r="G45" i="1"/>
  <c r="E44" i="1"/>
  <c r="E43" i="1"/>
  <c r="E40" i="1"/>
  <c r="E38" i="1"/>
  <c r="E36" i="1"/>
  <c r="E34" i="1"/>
  <c r="E32" i="1"/>
  <c r="E30" i="1"/>
  <c r="E26" i="1"/>
  <c r="E24" i="1"/>
  <c r="E19" i="1"/>
  <c r="E16" i="1"/>
  <c r="E14" i="1"/>
  <c r="E12" i="1"/>
  <c r="E10" i="1"/>
  <c r="D44" i="1"/>
  <c r="E42" i="1"/>
  <c r="E39" i="1"/>
  <c r="E37" i="1"/>
  <c r="E33" i="1"/>
  <c r="E28" i="1"/>
  <c r="E25" i="1"/>
  <c r="E21" i="1"/>
  <c r="E18" i="1"/>
  <c r="E17" i="1"/>
  <c r="E15" i="1"/>
  <c r="E11" i="1"/>
  <c r="E9" i="1"/>
  <c r="E41" i="1"/>
  <c r="E35" i="1"/>
  <c r="E31" i="1"/>
  <c r="E29" i="1"/>
  <c r="E23" i="1"/>
  <c r="E13" i="1"/>
  <c r="E20" i="1"/>
  <c r="E27" i="1"/>
  <c r="I45" i="1" l="1"/>
  <c r="H45" i="1"/>
  <c r="M45" i="1"/>
  <c r="L45" i="1"/>
</calcChain>
</file>

<file path=xl/sharedStrings.xml><?xml version="1.0" encoding="utf-8"?>
<sst xmlns="http://schemas.openxmlformats.org/spreadsheetml/2006/main" count="55" uniqueCount="52">
  <si>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</si>
  <si>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</si>
  <si>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</si>
  <si>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</si>
  <si>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</si>
  <si>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</si>
  <si>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</si>
  <si>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</si>
  <si>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</si>
  <si>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</si>
  <si>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</si>
  <si>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</si>
  <si>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</si>
  <si>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</si>
  <si>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</si>
  <si>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</si>
  <si>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</si>
  <si>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</si>
  <si>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</si>
  <si>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</si>
  <si>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</si>
  <si>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</si>
  <si>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</si>
  <si>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</si>
  <si>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</si>
  <si>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</si>
  <si>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</si>
  <si>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</si>
  <si>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</si>
  <si>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</si>
  <si>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</si>
  <si>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</si>
  <si>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</si>
  <si>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</si>
  <si>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</si>
  <si>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</si>
  <si>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</si>
  <si>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</si>
  <si>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</si>
  <si>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</si>
  <si>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</si>
  <si>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January-February period, TUİK figures was used for the first month.</t>
  </si>
  <si>
    <t>For the last 12 months; first 11 eleven months' figures are from TUİK and last month's figures are taken from TİM data</t>
  </si>
  <si>
    <t>T O T A L (TİM+TUİK (Turkey Statistical Institute)*)</t>
  </si>
  <si>
    <t>1 - 31 MARCH EXPORT FIGURES</t>
  </si>
  <si>
    <t>1st JANUARY  -  31th MARCH</t>
  </si>
  <si>
    <t>1 - 31 MARCH</t>
  </si>
  <si>
    <t xml:space="preserve"> Pay(18)  (%)</t>
  </si>
  <si>
    <t>2016 - 2017</t>
  </si>
  <si>
    <t>2017 - 2018</t>
  </si>
  <si>
    <t>Change    ('18/'17)</t>
  </si>
  <si>
    <t xml:space="preserve"> Share(18) 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</si>
</sst>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Y_T_L_-;\-* #,##0.00\ _Y_T_L_-;_-* &quot;-&quot;??\ _Y_T_L_-;_-@_-"/>
    <numFmt numFmtId="165" formatCode="0.0"/>
    <numFmt numFmtId="166" formatCode="#,##0.0"/>
  </numFmts>
  <fonts count="51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  <font>
      <sz val="11"/>
      <color rgb="FF1F497D"/>
      <name val="Calibri"/>
      <family val="2"/>
      <charset val="162"/>
    </font>
    <font>
      <b/>
      <sz val="11"/>
      <color rgb="FF000000"/>
      <name val="Calibri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61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0" fontId="21" fillId="0" borderId="9" xfId="1" applyFont="1" applyFill="1" applyBorder="1"/>
    <xf numFmtId="165" fontId="21" fillId="0" borderId="9" xfId="1" applyNumberFormat="1" applyFont="1" applyFill="1" applyBorder="1" applyAlignment="1">
      <alignment horizontal="center"/>
    </xf>
    <xf numFmtId="0" fontId="17" fillId="0" borderId="9" xfId="1" applyFont="1" applyFill="1" applyBorder="1"/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0" fontId="29" fillId="0" borderId="9" xfId="1" applyFont="1" applyFill="1" applyBorder="1"/>
    <xf numFmtId="0" fontId="30" fillId="0" borderId="0" xfId="1" applyFont="1" applyFill="1" applyBorder="1"/>
    <xf numFmtId="165" fontId="21" fillId="23" borderId="9" xfId="1" applyNumberFormat="1" applyFont="1" applyFill="1" applyBorder="1" applyAlignment="1">
      <alignment horizontal="center"/>
    </xf>
    <xf numFmtId="0" fontId="23" fillId="23" borderId="9" xfId="1" applyFont="1" applyFill="1" applyBorder="1"/>
    <xf numFmtId="3" fontId="21" fillId="23" borderId="9" xfId="1" applyNumberFormat="1" applyFont="1" applyFill="1" applyBorder="1" applyAlignment="1">
      <alignment horizontal="center"/>
    </xf>
    <xf numFmtId="0" fontId="21" fillId="23" borderId="9" xfId="1" applyFont="1" applyFill="1" applyBorder="1"/>
    <xf numFmtId="0" fontId="22" fillId="23" borderId="9" xfId="1" applyFont="1" applyFill="1" applyBorder="1"/>
    <xf numFmtId="3" fontId="25" fillId="23" borderId="9" xfId="1" applyNumberFormat="1" applyFont="1" applyFill="1" applyBorder="1" applyAlignment="1">
      <alignment horizontal="center"/>
    </xf>
    <xf numFmtId="165" fontId="25" fillId="23" borderId="9" xfId="1" applyNumberFormat="1" applyFont="1" applyFill="1" applyBorder="1" applyAlignment="1">
      <alignment horizontal="center"/>
    </xf>
    <xf numFmtId="3" fontId="27" fillId="23" borderId="9" xfId="1" applyNumberFormat="1" applyFont="1" applyFill="1" applyBorder="1" applyAlignment="1">
      <alignment horizontal="center"/>
    </xf>
    <xf numFmtId="166" fontId="27" fillId="23" borderId="9" xfId="1" applyNumberFormat="1" applyFont="1" applyFill="1" applyBorder="1" applyAlignment="1">
      <alignment horizontal="center"/>
    </xf>
    <xf numFmtId="0" fontId="18" fillId="0" borderId="0" xfId="1" applyFont="1" applyFill="1" applyBorder="1" applyAlignment="1"/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165" fontId="21" fillId="40" borderId="9" xfId="1" applyNumberFormat="1" applyFont="1" applyFill="1" applyBorder="1" applyAlignment="1">
      <alignment horizontal="center"/>
    </xf>
    <xf numFmtId="0" fontId="17" fillId="41" borderId="9" xfId="1" applyFont="1" applyFill="1" applyBorder="1"/>
    <xf numFmtId="0" fontId="17" fillId="0" borderId="0" xfId="1" applyFont="1" applyFill="1" applyBorder="1" applyAlignment="1">
      <alignment wrapText="1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0" fontId="21" fillId="0" borderId="22" xfId="1" applyFont="1" applyFill="1" applyBorder="1" applyAlignment="1">
      <alignment horizontal="center"/>
    </xf>
    <xf numFmtId="2" fontId="22" fillId="0" borderId="23" xfId="1" applyNumberFormat="1" applyFont="1" applyFill="1" applyBorder="1" applyAlignment="1">
      <alignment horizontal="center" wrapText="1"/>
    </xf>
    <xf numFmtId="3" fontId="21" fillId="23" borderId="22" xfId="1" applyNumberFormat="1" applyFont="1" applyFill="1" applyBorder="1" applyAlignment="1">
      <alignment horizontal="center"/>
    </xf>
    <xf numFmtId="165" fontId="21" fillId="23" borderId="23" xfId="1" applyNumberFormat="1" applyFont="1" applyFill="1" applyBorder="1" applyAlignment="1">
      <alignment horizontal="center"/>
    </xf>
    <xf numFmtId="3" fontId="24" fillId="0" borderId="22" xfId="1" applyNumberFormat="1" applyFont="1" applyFill="1" applyBorder="1" applyAlignment="1">
      <alignment horizontal="center"/>
    </xf>
    <xf numFmtId="165" fontId="24" fillId="0" borderId="23" xfId="1" applyNumberFormat="1" applyFont="1" applyFill="1" applyBorder="1" applyAlignment="1">
      <alignment horizontal="center"/>
    </xf>
    <xf numFmtId="165" fontId="21" fillId="0" borderId="23" xfId="1" applyNumberFormat="1" applyFont="1" applyFill="1" applyBorder="1" applyAlignment="1">
      <alignment horizontal="center"/>
    </xf>
    <xf numFmtId="3" fontId="21" fillId="0" borderId="22" xfId="1" applyNumberFormat="1" applyFont="1" applyFill="1" applyBorder="1" applyAlignment="1">
      <alignment horizontal="center"/>
    </xf>
    <xf numFmtId="3" fontId="26" fillId="0" borderId="22" xfId="1" applyNumberFormat="1" applyFont="1" applyFill="1" applyBorder="1" applyAlignment="1">
      <alignment horizontal="center"/>
    </xf>
    <xf numFmtId="165" fontId="26" fillId="0" borderId="23" xfId="1" applyNumberFormat="1" applyFont="1" applyFill="1" applyBorder="1" applyAlignment="1">
      <alignment horizontal="center"/>
    </xf>
    <xf numFmtId="3" fontId="25" fillId="23" borderId="22" xfId="1" applyNumberFormat="1" applyFont="1" applyFill="1" applyBorder="1" applyAlignment="1">
      <alignment horizontal="center"/>
    </xf>
    <xf numFmtId="165" fontId="25" fillId="23" borderId="23" xfId="1" applyNumberFormat="1" applyFont="1" applyFill="1" applyBorder="1" applyAlignment="1">
      <alignment horizontal="center"/>
    </xf>
    <xf numFmtId="3" fontId="27" fillId="23" borderId="22" xfId="1" applyNumberFormat="1" applyFont="1" applyFill="1" applyBorder="1" applyAlignment="1">
      <alignment horizontal="center"/>
    </xf>
    <xf numFmtId="166" fontId="27" fillId="23" borderId="23" xfId="1" applyNumberFormat="1" applyFont="1" applyFill="1" applyBorder="1" applyAlignment="1">
      <alignment horizontal="center"/>
    </xf>
    <xf numFmtId="3" fontId="29" fillId="23" borderId="24" xfId="1" applyNumberFormat="1" applyFont="1" applyFill="1" applyBorder="1" applyAlignment="1">
      <alignment horizontal="center"/>
    </xf>
    <xf numFmtId="3" fontId="29" fillId="23" borderId="25" xfId="1" applyNumberFormat="1" applyFont="1" applyFill="1" applyBorder="1" applyAlignment="1">
      <alignment horizontal="center"/>
    </xf>
    <xf numFmtId="165" fontId="29" fillId="23" borderId="25" xfId="1" applyNumberFormat="1" applyFont="1" applyFill="1" applyBorder="1" applyAlignment="1">
      <alignment horizontal="center"/>
    </xf>
    <xf numFmtId="165" fontId="29" fillId="23" borderId="26" xfId="1" applyNumberFormat="1" applyFont="1" applyFill="1" applyBorder="1" applyAlignment="1">
      <alignment horizontal="center"/>
    </xf>
    <xf numFmtId="3" fontId="48" fillId="23" borderId="24" xfId="1" applyNumberFormat="1" applyFont="1" applyFill="1" applyBorder="1" applyAlignment="1">
      <alignment horizontal="center"/>
    </xf>
    <xf numFmtId="3" fontId="48" fillId="23" borderId="25" xfId="1" applyNumberFormat="1" applyFont="1" applyFill="1" applyBorder="1" applyAlignment="1">
      <alignment horizontal="center"/>
    </xf>
    <xf numFmtId="165" fontId="48" fillId="40" borderId="25" xfId="1" applyNumberFormat="1" applyFont="1" applyFill="1" applyBorder="1" applyAlignment="1">
      <alignment horizontal="center"/>
    </xf>
    <xf numFmtId="165" fontId="48" fillId="23" borderId="26" xfId="1" applyNumberFormat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showGridLines="0" tabSelected="1" zoomScale="70" zoomScaleNormal="70" workbookViewId="0">
      <pane xSplit="1" ySplit="7" topLeftCell="B8" activePane="bottomRight" state="frozen"/>
      <selection activeCell="B16" sqref="B16"/>
      <selection pane="topRight" activeCell="B16" sqref="B16"/>
      <selection pane="bottomLeft" activeCell="B16" sqref="B16"/>
      <selection pane="bottomRight" activeCell="M1" sqref="M1:M1048576"/>
    </sheetView>
  </sheetViews>
  <sheetFormatPr defaultColWidth="9.140625" defaultRowHeight="12.75" x14ac:dyDescent="0.2"/>
  <cols>
    <col min="1" max="1" width="74.425781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2" width="9.42578125" style="1" bestFit="1" customWidth="1"/>
    <col min="13" max="13" width="11.85546875" style="1" customWidth="1"/>
    <col min="14" max="16384" width="9.140625" style="1"/>
  </cols>
  <sheetData>
    <row r="1" spans="1:13" ht="26.25" x14ac:dyDescent="0.4">
      <c r="B1" s="38" t="s">
        <v>44</v>
      </c>
      <c r="C1" s="38"/>
      <c r="D1" s="38"/>
      <c r="E1" s="38"/>
      <c r="F1" s="38"/>
      <c r="G1" s="38"/>
      <c r="H1" s="38"/>
      <c r="I1" s="38"/>
      <c r="J1" s="38"/>
      <c r="K1" s="28"/>
      <c r="L1" s="28"/>
      <c r="M1" s="28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35" t="s">
        <v>39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7"/>
    </row>
    <row r="6" spans="1:13" ht="18" x14ac:dyDescent="0.2">
      <c r="A6" s="3"/>
      <c r="B6" s="34" t="s">
        <v>46</v>
      </c>
      <c r="C6" s="34"/>
      <c r="D6" s="34"/>
      <c r="E6" s="34"/>
      <c r="F6" s="34" t="s">
        <v>45</v>
      </c>
      <c r="G6" s="34"/>
      <c r="H6" s="34"/>
      <c r="I6" s="34"/>
      <c r="J6" s="34" t="s">
        <v>40</v>
      </c>
      <c r="K6" s="34"/>
      <c r="L6" s="34"/>
      <c r="M6" s="34"/>
    </row>
    <row r="7" spans="1:13" ht="45" x14ac:dyDescent="0.25">
      <c r="A7" s="4" t="s">
        <v>27</v>
      </c>
      <c r="B7" s="39">
        <v>2017</v>
      </c>
      <c r="C7" s="6">
        <v>2018</v>
      </c>
      <c r="D7" s="7" t="s">
        <v>50</v>
      </c>
      <c r="E7" s="40" t="s">
        <v>47</v>
      </c>
      <c r="F7" s="39">
        <v>2017</v>
      </c>
      <c r="G7" s="6">
        <v>2018</v>
      </c>
      <c r="H7" s="7" t="s">
        <v>50</v>
      </c>
      <c r="I7" s="40" t="s">
        <v>47</v>
      </c>
      <c r="J7" s="39" t="s">
        <v>48</v>
      </c>
      <c r="K7" s="5" t="s">
        <v>49</v>
      </c>
      <c r="L7" s="7" t="s">
        <v>50</v>
      </c>
      <c r="M7" s="40" t="s">
        <v>51</v>
      </c>
    </row>
    <row r="8" spans="1:13" ht="16.5" x14ac:dyDescent="0.25">
      <c r="A8" s="20" t="s">
        <v>28</v>
      </c>
      <c r="B8" s="41">
        <f>B9+B18+B20</f>
        <v>1866052.1274500003</v>
      </c>
      <c r="C8" s="21">
        <f>C9+C18+C20</f>
        <v>1998666.1905099996</v>
      </c>
      <c r="D8" s="19">
        <f t="shared" ref="D8:D44" si="0">(C8-B8)/B8*100</f>
        <v>7.106664444643318</v>
      </c>
      <c r="E8" s="42">
        <f>C8/C$44*100</f>
        <v>13.231125603234556</v>
      </c>
      <c r="F8" s="41">
        <f>F9+F18+F20</f>
        <v>5180824.9222899992</v>
      </c>
      <c r="G8" s="21">
        <f>G9+G18+G20</f>
        <v>5732055.5766700003</v>
      </c>
      <c r="H8" s="19">
        <f t="shared" ref="H8:H46" si="1">(G8-F8)/F8*100</f>
        <v>10.639824017375775</v>
      </c>
      <c r="I8" s="42">
        <f>G8/G$46*100</f>
        <v>14.074482361120841</v>
      </c>
      <c r="J8" s="41">
        <f>J9+J18+J20</f>
        <v>20476569.693099998</v>
      </c>
      <c r="K8" s="21">
        <f>K9+K18+K20</f>
        <v>23640083.24326</v>
      </c>
      <c r="L8" s="19">
        <f t="shared" ref="L8:L46" si="2">(K8-J8)/J8*100</f>
        <v>15.449431216137793</v>
      </c>
      <c r="M8" s="42">
        <f>K8/K$46*100</f>
        <v>14.782176346160497</v>
      </c>
    </row>
    <row r="9" spans="1:13" ht="15.75" x14ac:dyDescent="0.25">
      <c r="A9" s="9" t="s">
        <v>29</v>
      </c>
      <c r="B9" s="41">
        <f>B10+B11+B12+B13+B14+B15+B16+B17</f>
        <v>1290360.2181900002</v>
      </c>
      <c r="C9" s="21">
        <f>C10+C11+C12+C13+C14+C15+C16+C17</f>
        <v>1322048.2982599998</v>
      </c>
      <c r="D9" s="19">
        <f t="shared" si="0"/>
        <v>2.4557545732810047</v>
      </c>
      <c r="E9" s="42">
        <f t="shared" ref="E9:E44" si="3">C9/C$44*100</f>
        <v>8.7519302477203951</v>
      </c>
      <c r="F9" s="41">
        <f>F10+F11+F12+F13+F14+F15+F16+F17</f>
        <v>3622151.5799799995</v>
      </c>
      <c r="G9" s="21">
        <f>G10+G11+G12+G13+G14+G15+G16+G17</f>
        <v>3890494.5110599999</v>
      </c>
      <c r="H9" s="19">
        <f t="shared" si="1"/>
        <v>7.4083849103157124</v>
      </c>
      <c r="I9" s="42">
        <f t="shared" ref="I9:I46" si="4">G9/G$46*100</f>
        <v>9.5527155380028539</v>
      </c>
      <c r="J9" s="41">
        <f>J10+J11+J12+J13+J14+J15+J16+J17</f>
        <v>14340440.796419999</v>
      </c>
      <c r="K9" s="21">
        <f>K10+K11+K12+K13+K14+K15+K16+K17</f>
        <v>16076228.57549</v>
      </c>
      <c r="L9" s="19">
        <f t="shared" si="2"/>
        <v>12.104145219185519</v>
      </c>
      <c r="M9" s="42">
        <f t="shared" ref="M9:M46" si="5">K9/K$46*100</f>
        <v>10.052487689603694</v>
      </c>
    </row>
    <row r="10" spans="1:13" ht="14.25" x14ac:dyDescent="0.2">
      <c r="A10" s="11" t="s">
        <v>5</v>
      </c>
      <c r="B10" s="43">
        <v>622260.37211</v>
      </c>
      <c r="C10" s="12">
        <v>600473.56931000005</v>
      </c>
      <c r="D10" s="13">
        <f t="shared" si="0"/>
        <v>-3.5012357811126349</v>
      </c>
      <c r="E10" s="44">
        <f t="shared" si="3"/>
        <v>3.9751216359625667</v>
      </c>
      <c r="F10" s="43">
        <v>1701912.4271499999</v>
      </c>
      <c r="G10" s="12">
        <v>1683367.88812</v>
      </c>
      <c r="H10" s="13">
        <f t="shared" si="1"/>
        <v>-1.0896294506206943</v>
      </c>
      <c r="I10" s="44">
        <f t="shared" si="4"/>
        <v>4.1333394855857621</v>
      </c>
      <c r="J10" s="43">
        <v>6468438.9802200003</v>
      </c>
      <c r="K10" s="12">
        <v>6973312.0604699999</v>
      </c>
      <c r="L10" s="13">
        <f t="shared" si="2"/>
        <v>7.8051765162176459</v>
      </c>
      <c r="M10" s="44">
        <f t="shared" si="5"/>
        <v>4.3604215574860374</v>
      </c>
    </row>
    <row r="11" spans="1:13" ht="14.25" x14ac:dyDescent="0.2">
      <c r="A11" s="11" t="s">
        <v>4</v>
      </c>
      <c r="B11" s="43">
        <v>154358.60445000001</v>
      </c>
      <c r="C11" s="12">
        <v>207952.07962999999</v>
      </c>
      <c r="D11" s="13">
        <f t="shared" si="0"/>
        <v>34.720108652809202</v>
      </c>
      <c r="E11" s="44">
        <f t="shared" si="3"/>
        <v>1.3766381290195733</v>
      </c>
      <c r="F11" s="43">
        <v>515733.7929</v>
      </c>
      <c r="G11" s="12">
        <v>645256.21973000001</v>
      </c>
      <c r="H11" s="13">
        <f t="shared" si="1"/>
        <v>25.114202057943142</v>
      </c>
      <c r="I11" s="44">
        <f t="shared" si="4"/>
        <v>1.5843613449870495</v>
      </c>
      <c r="J11" s="43">
        <v>2052755.1242800001</v>
      </c>
      <c r="K11" s="12">
        <v>2514842.8722999999</v>
      </c>
      <c r="L11" s="13">
        <f t="shared" si="2"/>
        <v>22.510612325572747</v>
      </c>
      <c r="M11" s="44">
        <f t="shared" si="5"/>
        <v>1.5725346835156455</v>
      </c>
    </row>
    <row r="12" spans="1:13" ht="14.25" x14ac:dyDescent="0.2">
      <c r="A12" s="11" t="s">
        <v>2</v>
      </c>
      <c r="B12" s="43">
        <v>123925.27827</v>
      </c>
      <c r="C12" s="12">
        <v>141442.13516999999</v>
      </c>
      <c r="D12" s="13">
        <f t="shared" si="0"/>
        <v>14.135015183775062</v>
      </c>
      <c r="E12" s="44">
        <f t="shared" si="3"/>
        <v>0.93634378012188957</v>
      </c>
      <c r="F12" s="43">
        <v>323304.99956999999</v>
      </c>
      <c r="G12" s="12">
        <v>379159.60547000001</v>
      </c>
      <c r="H12" s="13">
        <f t="shared" si="1"/>
        <v>17.276134292475341</v>
      </c>
      <c r="I12" s="44">
        <f t="shared" si="4"/>
        <v>0.93098803873378388</v>
      </c>
      <c r="J12" s="43">
        <v>1340117.8779899999</v>
      </c>
      <c r="K12" s="12">
        <v>1595994.62347</v>
      </c>
      <c r="L12" s="13">
        <f t="shared" si="2"/>
        <v>19.093599875242422</v>
      </c>
      <c r="M12" s="44">
        <f t="shared" si="5"/>
        <v>0.99797761830571941</v>
      </c>
    </row>
    <row r="13" spans="1:13" ht="14.25" x14ac:dyDescent="0.2">
      <c r="A13" s="11" t="s">
        <v>3</v>
      </c>
      <c r="B13" s="43">
        <v>114439.77606</v>
      </c>
      <c r="C13" s="12">
        <v>115197.55325</v>
      </c>
      <c r="D13" s="13">
        <f t="shared" si="0"/>
        <v>0.66216241947441068</v>
      </c>
      <c r="E13" s="44">
        <f t="shared" si="3"/>
        <v>0.76260523316658624</v>
      </c>
      <c r="F13" s="43">
        <v>301077.69825999998</v>
      </c>
      <c r="G13" s="12">
        <v>331668.19338000001</v>
      </c>
      <c r="H13" s="13">
        <f t="shared" si="1"/>
        <v>10.160332464606254</v>
      </c>
      <c r="I13" s="44">
        <f t="shared" si="4"/>
        <v>0.81437768267130162</v>
      </c>
      <c r="J13" s="43">
        <v>1294192.20955</v>
      </c>
      <c r="K13" s="12">
        <v>1425832.5147500001</v>
      </c>
      <c r="L13" s="13">
        <f t="shared" si="2"/>
        <v>10.17161934901249</v>
      </c>
      <c r="M13" s="44">
        <f t="shared" si="5"/>
        <v>0.89157501926873317</v>
      </c>
    </row>
    <row r="14" spans="1:13" ht="14.25" x14ac:dyDescent="0.2">
      <c r="A14" s="11" t="s">
        <v>0</v>
      </c>
      <c r="B14" s="43">
        <v>166205.42861</v>
      </c>
      <c r="C14" s="12">
        <v>126131.51183</v>
      </c>
      <c r="D14" s="13">
        <f t="shared" si="0"/>
        <v>-24.111075742317176</v>
      </c>
      <c r="E14" s="44">
        <f t="shared" si="3"/>
        <v>0.83498779509686494</v>
      </c>
      <c r="F14" s="43">
        <v>471954.52552999998</v>
      </c>
      <c r="G14" s="12">
        <v>413786.91590999998</v>
      </c>
      <c r="H14" s="13">
        <f t="shared" si="1"/>
        <v>-12.324833532357463</v>
      </c>
      <c r="I14" s="44">
        <f t="shared" si="4"/>
        <v>1.0160118950942214</v>
      </c>
      <c r="J14" s="43">
        <v>1969164.8104999999</v>
      </c>
      <c r="K14" s="12">
        <v>1971612.58433</v>
      </c>
      <c r="L14" s="13">
        <f t="shared" si="2"/>
        <v>0.12430517836536763</v>
      </c>
      <c r="M14" s="44">
        <f t="shared" si="5"/>
        <v>1.2328520423541536</v>
      </c>
    </row>
    <row r="15" spans="1:13" ht="14.25" x14ac:dyDescent="0.2">
      <c r="A15" s="11" t="s">
        <v>1</v>
      </c>
      <c r="B15" s="43">
        <v>31758.512920000001</v>
      </c>
      <c r="C15" s="12">
        <v>47300.704250000003</v>
      </c>
      <c r="D15" s="13">
        <f t="shared" si="0"/>
        <v>48.938662112898456</v>
      </c>
      <c r="E15" s="44">
        <f t="shared" si="3"/>
        <v>0.31312960714740695</v>
      </c>
      <c r="F15" s="43">
        <v>85771.893379999994</v>
      </c>
      <c r="G15" s="12">
        <v>169013.61403999999</v>
      </c>
      <c r="H15" s="13">
        <f t="shared" si="1"/>
        <v>97.050114413598834</v>
      </c>
      <c r="I15" s="44">
        <f t="shared" si="4"/>
        <v>0.41499582440845795</v>
      </c>
      <c r="J15" s="43">
        <v>231888.02340000001</v>
      </c>
      <c r="K15" s="12">
        <v>437917.69290999998</v>
      </c>
      <c r="L15" s="13">
        <f t="shared" si="2"/>
        <v>88.848775581050546</v>
      </c>
      <c r="M15" s="44">
        <f t="shared" si="5"/>
        <v>0.273830531605467</v>
      </c>
    </row>
    <row r="16" spans="1:13" ht="14.25" x14ac:dyDescent="0.2">
      <c r="A16" s="11" t="s">
        <v>6</v>
      </c>
      <c r="B16" s="43">
        <v>62550.802020000003</v>
      </c>
      <c r="C16" s="12">
        <v>65251.968679999998</v>
      </c>
      <c r="D16" s="13">
        <f t="shared" si="0"/>
        <v>4.3183565562218114</v>
      </c>
      <c r="E16" s="44">
        <f t="shared" si="3"/>
        <v>0.43196657729178106</v>
      </c>
      <c r="F16" s="43">
        <v>191803.22545999999</v>
      </c>
      <c r="G16" s="12">
        <v>226354.95321000001</v>
      </c>
      <c r="H16" s="13">
        <f t="shared" si="1"/>
        <v>18.014153655203096</v>
      </c>
      <c r="I16" s="44">
        <f t="shared" si="4"/>
        <v>0.55579167956310438</v>
      </c>
      <c r="J16" s="43">
        <v>901176.62077000004</v>
      </c>
      <c r="K16" s="12">
        <v>1045767.88499</v>
      </c>
      <c r="L16" s="13">
        <f t="shared" si="2"/>
        <v>16.044719857074817</v>
      </c>
      <c r="M16" s="44">
        <f t="shared" si="5"/>
        <v>0.65392008708264127</v>
      </c>
    </row>
    <row r="17" spans="1:13" ht="14.25" x14ac:dyDescent="0.2">
      <c r="A17" s="11" t="s">
        <v>7</v>
      </c>
      <c r="B17" s="43">
        <v>14861.44375</v>
      </c>
      <c r="C17" s="12">
        <v>18298.776140000002</v>
      </c>
      <c r="D17" s="13">
        <f t="shared" si="0"/>
        <v>23.129195573613103</v>
      </c>
      <c r="E17" s="44">
        <f t="shared" si="3"/>
        <v>0.12113748991372669</v>
      </c>
      <c r="F17" s="43">
        <v>30593.01773</v>
      </c>
      <c r="G17" s="12">
        <v>41887.121200000001</v>
      </c>
      <c r="H17" s="13">
        <f t="shared" si="1"/>
        <v>36.917258603504237</v>
      </c>
      <c r="I17" s="44">
        <f t="shared" si="4"/>
        <v>0.1028495869591725</v>
      </c>
      <c r="J17" s="43">
        <v>82707.149709999998</v>
      </c>
      <c r="K17" s="12">
        <v>110948.34226999999</v>
      </c>
      <c r="L17" s="13">
        <f t="shared" si="2"/>
        <v>34.146011147794873</v>
      </c>
      <c r="M17" s="44">
        <f t="shared" si="5"/>
        <v>6.9376149985297023E-2</v>
      </c>
    </row>
    <row r="18" spans="1:13" ht="15.75" x14ac:dyDescent="0.25">
      <c r="A18" s="9" t="s">
        <v>30</v>
      </c>
      <c r="B18" s="41">
        <f>B19</f>
        <v>185513.32574999999</v>
      </c>
      <c r="C18" s="21">
        <f>C19</f>
        <v>219979.37119999999</v>
      </c>
      <c r="D18" s="19">
        <f t="shared" si="0"/>
        <v>18.578743769839406</v>
      </c>
      <c r="E18" s="42">
        <f t="shared" si="3"/>
        <v>1.4562585309581222</v>
      </c>
      <c r="F18" s="41">
        <f>F19</f>
        <v>526880.87884999998</v>
      </c>
      <c r="G18" s="21">
        <f>G19</f>
        <v>615519.02176999999</v>
      </c>
      <c r="H18" s="19">
        <f t="shared" si="1"/>
        <v>16.823184609292831</v>
      </c>
      <c r="I18" s="42">
        <f t="shared" si="4"/>
        <v>1.5113446649219331</v>
      </c>
      <c r="J18" s="41">
        <f>J19</f>
        <v>1990214.6509499999</v>
      </c>
      <c r="K18" s="21">
        <f>K19</f>
        <v>2534438.8156099999</v>
      </c>
      <c r="L18" s="19">
        <f t="shared" si="2"/>
        <v>27.344998410107298</v>
      </c>
      <c r="M18" s="42">
        <f t="shared" si="5"/>
        <v>1.5847880536369361</v>
      </c>
    </row>
    <row r="19" spans="1:13" ht="14.25" x14ac:dyDescent="0.2">
      <c r="A19" s="11" t="s">
        <v>8</v>
      </c>
      <c r="B19" s="43">
        <v>185513.32574999999</v>
      </c>
      <c r="C19" s="12">
        <v>219979.37119999999</v>
      </c>
      <c r="D19" s="13">
        <f t="shared" si="0"/>
        <v>18.578743769839406</v>
      </c>
      <c r="E19" s="44">
        <f t="shared" si="3"/>
        <v>1.4562585309581222</v>
      </c>
      <c r="F19" s="43">
        <v>526880.87884999998</v>
      </c>
      <c r="G19" s="12">
        <v>615519.02176999999</v>
      </c>
      <c r="H19" s="13">
        <f t="shared" si="1"/>
        <v>16.823184609292831</v>
      </c>
      <c r="I19" s="44">
        <f t="shared" si="4"/>
        <v>1.5113446649219331</v>
      </c>
      <c r="J19" s="43">
        <v>1990214.6509499999</v>
      </c>
      <c r="K19" s="12">
        <v>2534438.8156099999</v>
      </c>
      <c r="L19" s="13">
        <f t="shared" si="2"/>
        <v>27.344998410107298</v>
      </c>
      <c r="M19" s="44">
        <f t="shared" si="5"/>
        <v>1.5847880536369361</v>
      </c>
    </row>
    <row r="20" spans="1:13" ht="15.75" x14ac:dyDescent="0.25">
      <c r="A20" s="9" t="s">
        <v>31</v>
      </c>
      <c r="B20" s="41">
        <f>B21</f>
        <v>390178.58351000003</v>
      </c>
      <c r="C20" s="21">
        <f>C21</f>
        <v>456638.52104999998</v>
      </c>
      <c r="D20" s="10">
        <f t="shared" si="0"/>
        <v>17.03321000915383</v>
      </c>
      <c r="E20" s="45">
        <f t="shared" si="3"/>
        <v>3.0229368245560404</v>
      </c>
      <c r="F20" s="41">
        <f>F21</f>
        <v>1031792.46346</v>
      </c>
      <c r="G20" s="21">
        <f>G21</f>
        <v>1226042.0438399999</v>
      </c>
      <c r="H20" s="10">
        <f t="shared" si="1"/>
        <v>18.826419775213886</v>
      </c>
      <c r="I20" s="45">
        <f t="shared" si="4"/>
        <v>3.0104221581960529</v>
      </c>
      <c r="J20" s="41">
        <f>J21</f>
        <v>4145914.2457300001</v>
      </c>
      <c r="K20" s="21">
        <f>K21</f>
        <v>5029415.8521600002</v>
      </c>
      <c r="L20" s="10">
        <f t="shared" si="2"/>
        <v>21.31017561060132</v>
      </c>
      <c r="M20" s="45">
        <f t="shared" si="5"/>
        <v>3.1449006029198658</v>
      </c>
    </row>
    <row r="21" spans="1:13" ht="14.25" x14ac:dyDescent="0.2">
      <c r="A21" s="11" t="s">
        <v>9</v>
      </c>
      <c r="B21" s="43">
        <v>390178.58351000003</v>
      </c>
      <c r="C21" s="12">
        <v>456638.52104999998</v>
      </c>
      <c r="D21" s="13">
        <f t="shared" si="0"/>
        <v>17.03321000915383</v>
      </c>
      <c r="E21" s="44">
        <f t="shared" si="3"/>
        <v>3.0229368245560404</v>
      </c>
      <c r="F21" s="43">
        <v>1031792.46346</v>
      </c>
      <c r="G21" s="12">
        <v>1226042.0438399999</v>
      </c>
      <c r="H21" s="13">
        <f t="shared" si="1"/>
        <v>18.826419775213886</v>
      </c>
      <c r="I21" s="44">
        <f t="shared" si="4"/>
        <v>3.0104221581960529</v>
      </c>
      <c r="J21" s="43">
        <v>4145914.2457300001</v>
      </c>
      <c r="K21" s="12">
        <v>5029415.8521600002</v>
      </c>
      <c r="L21" s="13">
        <f t="shared" si="2"/>
        <v>21.31017561060132</v>
      </c>
      <c r="M21" s="44">
        <f t="shared" si="5"/>
        <v>3.1449006029198658</v>
      </c>
    </row>
    <row r="22" spans="1:13" ht="16.5" x14ac:dyDescent="0.25">
      <c r="A22" s="20" t="s">
        <v>32</v>
      </c>
      <c r="B22" s="41">
        <f>B23+B27+B29</f>
        <v>11302744.295019999</v>
      </c>
      <c r="C22" s="21">
        <f>C23+C27+C29</f>
        <v>12730089.832</v>
      </c>
      <c r="D22" s="19">
        <f t="shared" si="0"/>
        <v>12.62830954787583</v>
      </c>
      <c r="E22" s="42">
        <f t="shared" si="3"/>
        <v>84.272910757884958</v>
      </c>
      <c r="F22" s="41">
        <f>F23+F27+F29</f>
        <v>29063685.079889998</v>
      </c>
      <c r="G22" s="21">
        <f>G23+G27+G29</f>
        <v>33326892.489120003</v>
      </c>
      <c r="H22" s="19">
        <f t="shared" si="1"/>
        <v>14.668502626254512</v>
      </c>
      <c r="I22" s="42">
        <f t="shared" si="4"/>
        <v>81.830811689649849</v>
      </c>
      <c r="J22" s="41">
        <f>J23+J27+J29</f>
        <v>110978518.93012999</v>
      </c>
      <c r="K22" s="21">
        <f>K23+K27+K29</f>
        <v>136880136.73452002</v>
      </c>
      <c r="L22" s="19">
        <f t="shared" si="2"/>
        <v>23.33930751112042</v>
      </c>
      <c r="M22" s="42">
        <f t="shared" si="5"/>
        <v>85.591336488763076</v>
      </c>
    </row>
    <row r="23" spans="1:13" ht="15.75" x14ac:dyDescent="0.25">
      <c r="A23" s="9" t="s">
        <v>33</v>
      </c>
      <c r="B23" s="41">
        <f>B24+B25+B26</f>
        <v>1102687.0171999999</v>
      </c>
      <c r="C23" s="21">
        <f>C24+C25+C26</f>
        <v>1174033.80091</v>
      </c>
      <c r="D23" s="19">
        <f>(C23-B23)/B23*100</f>
        <v>6.4702660498504425</v>
      </c>
      <c r="E23" s="42">
        <f t="shared" si="3"/>
        <v>7.772077576555855</v>
      </c>
      <c r="F23" s="41">
        <f>F24+F25+F26</f>
        <v>2859494.6253899997</v>
      </c>
      <c r="G23" s="21">
        <f>G24+G25+G26</f>
        <v>3185497.9151099999</v>
      </c>
      <c r="H23" s="19">
        <f t="shared" si="1"/>
        <v>11.400730983207826</v>
      </c>
      <c r="I23" s="42">
        <f t="shared" si="4"/>
        <v>7.8216677451772121</v>
      </c>
      <c r="J23" s="41">
        <f>J24+J25+J26</f>
        <v>11320482.5801</v>
      </c>
      <c r="K23" s="21">
        <f>K24+K25+K26</f>
        <v>13215542.16254</v>
      </c>
      <c r="L23" s="19">
        <f t="shared" si="2"/>
        <v>16.740095389319169</v>
      </c>
      <c r="M23" s="42">
        <f t="shared" si="5"/>
        <v>8.2636965676710492</v>
      </c>
    </row>
    <row r="24" spans="1:13" ht="14.25" x14ac:dyDescent="0.2">
      <c r="A24" s="11" t="s">
        <v>10</v>
      </c>
      <c r="B24" s="43">
        <v>755319.01495999994</v>
      </c>
      <c r="C24" s="12">
        <v>792338.75329000002</v>
      </c>
      <c r="D24" s="13">
        <f t="shared" si="0"/>
        <v>4.9012056623465998</v>
      </c>
      <c r="E24" s="44">
        <f t="shared" si="3"/>
        <v>5.2452648745787727</v>
      </c>
      <c r="F24" s="43">
        <v>2004697.24664</v>
      </c>
      <c r="G24" s="12">
        <v>2187268.33402</v>
      </c>
      <c r="H24" s="13">
        <f t="shared" si="1"/>
        <v>9.1071650687404624</v>
      </c>
      <c r="I24" s="44">
        <f t="shared" si="4"/>
        <v>5.3706160337138265</v>
      </c>
      <c r="J24" s="43">
        <v>7939056.5910200002</v>
      </c>
      <c r="K24" s="12">
        <v>9036771.9624799993</v>
      </c>
      <c r="L24" s="13">
        <f t="shared" si="2"/>
        <v>13.826773482149546</v>
      </c>
      <c r="M24" s="44">
        <f t="shared" si="5"/>
        <v>5.6507058530559098</v>
      </c>
    </row>
    <row r="25" spans="1:13" ht="14.25" x14ac:dyDescent="0.2">
      <c r="A25" s="11" t="s">
        <v>11</v>
      </c>
      <c r="B25" s="43">
        <v>158449.07969000001</v>
      </c>
      <c r="C25" s="12">
        <v>169667.21255</v>
      </c>
      <c r="D25" s="13">
        <f t="shared" si="0"/>
        <v>7.07996088203722</v>
      </c>
      <c r="E25" s="44">
        <f t="shared" si="3"/>
        <v>1.1231931628497285</v>
      </c>
      <c r="F25" s="43">
        <v>365211.75150000001</v>
      </c>
      <c r="G25" s="12">
        <v>443952.47263999999</v>
      </c>
      <c r="H25" s="13">
        <f t="shared" si="1"/>
        <v>21.560292300725699</v>
      </c>
      <c r="I25" s="44">
        <f t="shared" si="4"/>
        <v>1.0900803667674188</v>
      </c>
      <c r="J25" s="43">
        <v>1436518.8664800001</v>
      </c>
      <c r="K25" s="12">
        <v>1760381.4161100001</v>
      </c>
      <c r="L25" s="13">
        <f t="shared" si="2"/>
        <v>22.544956226268191</v>
      </c>
      <c r="M25" s="44">
        <f t="shared" si="5"/>
        <v>1.1007689043083613</v>
      </c>
    </row>
    <row r="26" spans="1:13" ht="14.25" x14ac:dyDescent="0.2">
      <c r="A26" s="11" t="s">
        <v>12</v>
      </c>
      <c r="B26" s="43">
        <v>188918.92254999999</v>
      </c>
      <c r="C26" s="12">
        <v>212027.83507</v>
      </c>
      <c r="D26" s="13">
        <f t="shared" si="0"/>
        <v>12.232185218970811</v>
      </c>
      <c r="E26" s="44">
        <f t="shared" si="3"/>
        <v>1.4036195391273543</v>
      </c>
      <c r="F26" s="43">
        <v>489585.62725000002</v>
      </c>
      <c r="G26" s="12">
        <v>554277.10845000006</v>
      </c>
      <c r="H26" s="13">
        <f t="shared" si="1"/>
        <v>13.213517227491289</v>
      </c>
      <c r="I26" s="44">
        <f t="shared" si="4"/>
        <v>1.3609713446959673</v>
      </c>
      <c r="J26" s="43">
        <v>1944907.1225999999</v>
      </c>
      <c r="K26" s="12">
        <v>2418388.7839500001</v>
      </c>
      <c r="L26" s="13">
        <f t="shared" si="2"/>
        <v>24.344692651289083</v>
      </c>
      <c r="M26" s="44">
        <f t="shared" si="5"/>
        <v>1.512221810306777</v>
      </c>
    </row>
    <row r="27" spans="1:13" ht="15.75" x14ac:dyDescent="0.25">
      <c r="A27" s="9" t="s">
        <v>34</v>
      </c>
      <c r="B27" s="41">
        <f>B28</f>
        <v>1518647.12164</v>
      </c>
      <c r="C27" s="21">
        <f>C28</f>
        <v>1558975.51107</v>
      </c>
      <c r="D27" s="19">
        <f t="shared" si="0"/>
        <v>2.6555470889411761</v>
      </c>
      <c r="E27" s="42">
        <f t="shared" si="3"/>
        <v>10.320383112134678</v>
      </c>
      <c r="F27" s="41">
        <f>F28</f>
        <v>4092538.70866</v>
      </c>
      <c r="G27" s="21">
        <f>G28</f>
        <v>4170483.6376899998</v>
      </c>
      <c r="H27" s="19">
        <f t="shared" si="1"/>
        <v>1.9045618032900877</v>
      </c>
      <c r="I27" s="42">
        <f t="shared" si="4"/>
        <v>10.240200502401766</v>
      </c>
      <c r="J27" s="41">
        <f>J28</f>
        <v>14704615.103</v>
      </c>
      <c r="K27" s="21">
        <f>K28</f>
        <v>17633320.360130001</v>
      </c>
      <c r="L27" s="19">
        <f t="shared" si="2"/>
        <v>19.91691204846629</v>
      </c>
      <c r="M27" s="42">
        <f t="shared" si="5"/>
        <v>11.026139309644782</v>
      </c>
    </row>
    <row r="28" spans="1:13" ht="14.25" x14ac:dyDescent="0.2">
      <c r="A28" s="11" t="s">
        <v>13</v>
      </c>
      <c r="B28" s="43">
        <v>1518647.12164</v>
      </c>
      <c r="C28" s="12">
        <v>1558975.51107</v>
      </c>
      <c r="D28" s="13">
        <f t="shared" si="0"/>
        <v>2.6555470889411761</v>
      </c>
      <c r="E28" s="44">
        <f t="shared" si="3"/>
        <v>10.320383112134678</v>
      </c>
      <c r="F28" s="43">
        <v>4092538.70866</v>
      </c>
      <c r="G28" s="12">
        <v>4170483.6376899998</v>
      </c>
      <c r="H28" s="13">
        <f t="shared" si="1"/>
        <v>1.9045618032900877</v>
      </c>
      <c r="I28" s="44">
        <f t="shared" si="4"/>
        <v>10.240200502401766</v>
      </c>
      <c r="J28" s="43">
        <v>14704615.103</v>
      </c>
      <c r="K28" s="12">
        <v>17633320.360130001</v>
      </c>
      <c r="L28" s="13">
        <f t="shared" si="2"/>
        <v>19.91691204846629</v>
      </c>
      <c r="M28" s="44">
        <f t="shared" si="5"/>
        <v>11.026139309644782</v>
      </c>
    </row>
    <row r="29" spans="1:13" ht="15.75" x14ac:dyDescent="0.25">
      <c r="A29" s="9" t="s">
        <v>35</v>
      </c>
      <c r="B29" s="41">
        <f>B30+B31+B32+B33+B34+B35+B36+B37+B38+B39+B40+B41</f>
        <v>8681410.1561799999</v>
      </c>
      <c r="C29" s="21">
        <f>C30+C31+C32+C33+C34+C35+C36+C37+C38+C39+C40+C41</f>
        <v>9997080.5200200006</v>
      </c>
      <c r="D29" s="19">
        <f t="shared" si="0"/>
        <v>15.155030578798536</v>
      </c>
      <c r="E29" s="42">
        <f t="shared" si="3"/>
        <v>66.180450069194421</v>
      </c>
      <c r="F29" s="41">
        <f>F30+F31+F32+F33+F34+F35+F36+F37+F38+F39+F40+F41</f>
        <v>22111651.745839998</v>
      </c>
      <c r="G29" s="21">
        <f>G30+G31+G32+G33+G34+G35+G36+G37+G38+G39+G40+G41</f>
        <v>25970910.936320003</v>
      </c>
      <c r="H29" s="19">
        <f t="shared" si="1"/>
        <v>17.453509284787245</v>
      </c>
      <c r="I29" s="42">
        <f t="shared" si="4"/>
        <v>63.768943442070878</v>
      </c>
      <c r="J29" s="41">
        <f>J30+J31+J32+J33+J34+J35+J36+J37+J38+J39+J40+J41</f>
        <v>84953421.24702999</v>
      </c>
      <c r="K29" s="21">
        <f>K30+K31+K32+K33+K34+K35+K36+K37+K38+K39+K40+K41</f>
        <v>106031274.21185</v>
      </c>
      <c r="L29" s="19">
        <f t="shared" si="2"/>
        <v>24.811070178715024</v>
      </c>
      <c r="M29" s="42">
        <f t="shared" si="5"/>
        <v>66.301500611447238</v>
      </c>
    </row>
    <row r="30" spans="1:13" ht="14.25" x14ac:dyDescent="0.2">
      <c r="A30" s="32" t="s">
        <v>14</v>
      </c>
      <c r="B30" s="43">
        <v>1529939.1750700001</v>
      </c>
      <c r="C30" s="12">
        <v>1683513.4655800001</v>
      </c>
      <c r="D30" s="13">
        <f t="shared" si="0"/>
        <v>10.037934384089054</v>
      </c>
      <c r="E30" s="44">
        <f t="shared" si="3"/>
        <v>11.144821593315601</v>
      </c>
      <c r="F30" s="43">
        <v>4057945.4490299998</v>
      </c>
      <c r="G30" s="12">
        <v>4520217.3948600003</v>
      </c>
      <c r="H30" s="13">
        <f t="shared" si="1"/>
        <v>11.391773291099829</v>
      </c>
      <c r="I30" s="44">
        <f t="shared" si="4"/>
        <v>11.098936348650708</v>
      </c>
      <c r="J30" s="43">
        <v>16769168.37262</v>
      </c>
      <c r="K30" s="12">
        <v>19026360.716460001</v>
      </c>
      <c r="L30" s="13">
        <f t="shared" si="2"/>
        <v>13.460371401156964</v>
      </c>
      <c r="M30" s="44">
        <f t="shared" si="5"/>
        <v>11.897209347456908</v>
      </c>
    </row>
    <row r="31" spans="1:13" ht="14.25" x14ac:dyDescent="0.2">
      <c r="A31" s="11" t="s">
        <v>15</v>
      </c>
      <c r="B31" s="43">
        <v>2708841.8091799999</v>
      </c>
      <c r="C31" s="12">
        <v>3146222.44563</v>
      </c>
      <c r="D31" s="13">
        <f t="shared" si="0"/>
        <v>16.146407478198242</v>
      </c>
      <c r="E31" s="44">
        <f t="shared" si="3"/>
        <v>20.827922417211699</v>
      </c>
      <c r="F31" s="43">
        <v>7000185.9281200003</v>
      </c>
      <c r="G31" s="12">
        <v>8228175.3604800003</v>
      </c>
      <c r="H31" s="13">
        <f t="shared" si="1"/>
        <v>17.542240234321802</v>
      </c>
      <c r="I31" s="44">
        <f t="shared" si="4"/>
        <v>20.203451872768191</v>
      </c>
      <c r="J31" s="43">
        <v>25345455.410470001</v>
      </c>
      <c r="K31" s="12">
        <v>32466104.687679999</v>
      </c>
      <c r="L31" s="13">
        <f t="shared" si="2"/>
        <v>28.094382846514232</v>
      </c>
      <c r="M31" s="44">
        <f t="shared" si="5"/>
        <v>20.301099612372266</v>
      </c>
    </row>
    <row r="32" spans="1:13" ht="14.25" x14ac:dyDescent="0.2">
      <c r="A32" s="11" t="s">
        <v>16</v>
      </c>
      <c r="B32" s="43">
        <v>148505.58248000001</v>
      </c>
      <c r="C32" s="12">
        <v>79322.266470000002</v>
      </c>
      <c r="D32" s="13">
        <f t="shared" si="0"/>
        <v>-46.586340294188787</v>
      </c>
      <c r="E32" s="44">
        <f t="shared" si="3"/>
        <v>0.52511163483983492</v>
      </c>
      <c r="F32" s="43">
        <v>298331.71369</v>
      </c>
      <c r="G32" s="12">
        <v>178222.11304</v>
      </c>
      <c r="H32" s="13">
        <f t="shared" si="1"/>
        <v>-40.260419907890622</v>
      </c>
      <c r="I32" s="44">
        <f t="shared" si="4"/>
        <v>0.4376063617653187</v>
      </c>
      <c r="J32" s="43">
        <v>1089599.48749</v>
      </c>
      <c r="K32" s="12">
        <v>1366534.3949899999</v>
      </c>
      <c r="L32" s="13">
        <f t="shared" si="2"/>
        <v>25.416211248221753</v>
      </c>
      <c r="M32" s="44">
        <f t="shared" si="5"/>
        <v>0.85449582397706758</v>
      </c>
    </row>
    <row r="33" spans="1:13" ht="14.25" x14ac:dyDescent="0.2">
      <c r="A33" s="11" t="s">
        <v>17</v>
      </c>
      <c r="B33" s="43">
        <v>907666.74838</v>
      </c>
      <c r="C33" s="12">
        <v>1031374.66958</v>
      </c>
      <c r="D33" s="13">
        <f t="shared" si="0"/>
        <v>13.62922255561233</v>
      </c>
      <c r="E33" s="44">
        <f t="shared" si="3"/>
        <v>6.8276773089984601</v>
      </c>
      <c r="F33" s="43">
        <v>2206416.2432200001</v>
      </c>
      <c r="G33" s="12">
        <v>2682134.6218900001</v>
      </c>
      <c r="H33" s="13">
        <f t="shared" si="1"/>
        <v>21.560681495697569</v>
      </c>
      <c r="I33" s="44">
        <f t="shared" si="4"/>
        <v>6.5857101210928466</v>
      </c>
      <c r="J33" s="43">
        <v>9853370.1197500005</v>
      </c>
      <c r="K33" s="12">
        <v>11875432.904899999</v>
      </c>
      <c r="L33" s="13">
        <f t="shared" si="2"/>
        <v>20.521534871576534</v>
      </c>
      <c r="M33" s="44">
        <f t="shared" si="5"/>
        <v>7.4257244181776798</v>
      </c>
    </row>
    <row r="34" spans="1:13" ht="14.25" x14ac:dyDescent="0.2">
      <c r="A34" s="11" t="s">
        <v>18</v>
      </c>
      <c r="B34" s="43">
        <v>517074.92374</v>
      </c>
      <c r="C34" s="12">
        <v>636885.05555000005</v>
      </c>
      <c r="D34" s="13">
        <f t="shared" si="0"/>
        <v>23.170748823674149</v>
      </c>
      <c r="E34" s="44">
        <f t="shared" si="3"/>
        <v>4.2161648627552086</v>
      </c>
      <c r="F34" s="43">
        <v>1338435.94756</v>
      </c>
      <c r="G34" s="12">
        <v>1697148.7951400001</v>
      </c>
      <c r="H34" s="13">
        <f t="shared" si="1"/>
        <v>26.800897587511898</v>
      </c>
      <c r="I34" s="44">
        <f t="shared" si="4"/>
        <v>4.1671771080894011</v>
      </c>
      <c r="J34" s="43">
        <v>5353463.52336</v>
      </c>
      <c r="K34" s="12">
        <v>6958485.5622699996</v>
      </c>
      <c r="L34" s="13">
        <f t="shared" si="2"/>
        <v>29.981002614595901</v>
      </c>
      <c r="M34" s="44">
        <f t="shared" si="5"/>
        <v>4.3511505279074543</v>
      </c>
    </row>
    <row r="35" spans="1:13" ht="14.25" x14ac:dyDescent="0.2">
      <c r="A35" s="11" t="s">
        <v>19</v>
      </c>
      <c r="B35" s="43">
        <v>611702.32564000005</v>
      </c>
      <c r="C35" s="12">
        <v>754600.33430999995</v>
      </c>
      <c r="D35" s="13">
        <f t="shared" si="0"/>
        <v>23.36071037828593</v>
      </c>
      <c r="E35" s="44">
        <f t="shared" si="3"/>
        <v>4.9954373826430336</v>
      </c>
      <c r="F35" s="43">
        <v>1577229.4898600001</v>
      </c>
      <c r="G35" s="12">
        <v>1988267.58494</v>
      </c>
      <c r="H35" s="13">
        <f t="shared" si="1"/>
        <v>26.06076653540665</v>
      </c>
      <c r="I35" s="44">
        <f t="shared" si="4"/>
        <v>4.8819898340349637</v>
      </c>
      <c r="J35" s="43">
        <v>6060522.3633099999</v>
      </c>
      <c r="K35" s="12">
        <v>7832989.25141</v>
      </c>
      <c r="L35" s="13">
        <f t="shared" si="2"/>
        <v>29.246107543970083</v>
      </c>
      <c r="M35" s="44">
        <f t="shared" si="5"/>
        <v>4.8979788793651853</v>
      </c>
    </row>
    <row r="36" spans="1:13" ht="14.25" x14ac:dyDescent="0.2">
      <c r="A36" s="11" t="s">
        <v>20</v>
      </c>
      <c r="B36" s="43">
        <v>1169222.7404799999</v>
      </c>
      <c r="C36" s="12">
        <v>1293575.5522700001</v>
      </c>
      <c r="D36" s="13">
        <f t="shared" si="0"/>
        <v>10.635510881267136</v>
      </c>
      <c r="E36" s="44">
        <f t="shared" si="3"/>
        <v>8.5634413043183208</v>
      </c>
      <c r="F36" s="43">
        <v>2948706.9125399999</v>
      </c>
      <c r="G36" s="12">
        <v>3562443.4869400002</v>
      </c>
      <c r="H36" s="13">
        <f t="shared" si="1"/>
        <v>20.813753031539203</v>
      </c>
      <c r="I36" s="44">
        <f t="shared" si="4"/>
        <v>8.7472194483772068</v>
      </c>
      <c r="J36" s="43">
        <v>9918435.4208400007</v>
      </c>
      <c r="K36" s="12">
        <v>13218545.33248</v>
      </c>
      <c r="L36" s="13">
        <f t="shared" si="2"/>
        <v>33.272484737925637</v>
      </c>
      <c r="M36" s="44">
        <f t="shared" si="5"/>
        <v>8.2655744539370879</v>
      </c>
    </row>
    <row r="37" spans="1:13" ht="14.25" x14ac:dyDescent="0.2">
      <c r="A37" s="14" t="s">
        <v>21</v>
      </c>
      <c r="B37" s="43">
        <v>256830.35075000001</v>
      </c>
      <c r="C37" s="12">
        <v>267216.33321000001</v>
      </c>
      <c r="D37" s="13">
        <f t="shared" si="0"/>
        <v>4.0439077506496766</v>
      </c>
      <c r="E37" s="44">
        <f t="shared" si="3"/>
        <v>1.7689661658984261</v>
      </c>
      <c r="F37" s="43">
        <v>640044.61390999996</v>
      </c>
      <c r="G37" s="12">
        <v>715380.25892000005</v>
      </c>
      <c r="H37" s="13">
        <f t="shared" si="1"/>
        <v>11.770374029050643</v>
      </c>
      <c r="I37" s="44">
        <f t="shared" si="4"/>
        <v>1.7565438263794524</v>
      </c>
      <c r="J37" s="43">
        <v>2608449.6083800001</v>
      </c>
      <c r="K37" s="12">
        <v>3037869.3433599998</v>
      </c>
      <c r="L37" s="13">
        <f t="shared" si="2"/>
        <v>16.462642544461286</v>
      </c>
      <c r="M37" s="44">
        <f t="shared" si="5"/>
        <v>1.8995838503633657</v>
      </c>
    </row>
    <row r="38" spans="1:13" ht="14.25" x14ac:dyDescent="0.2">
      <c r="A38" s="11" t="s">
        <v>22</v>
      </c>
      <c r="B38" s="43">
        <v>340499.74222999997</v>
      </c>
      <c r="C38" s="12">
        <v>523384.6568</v>
      </c>
      <c r="D38" s="13">
        <f t="shared" si="0"/>
        <v>53.710735101369131</v>
      </c>
      <c r="E38" s="44">
        <f t="shared" si="3"/>
        <v>3.4647947545255504</v>
      </c>
      <c r="F38" s="43">
        <v>790905.56562999997</v>
      </c>
      <c r="G38" s="12">
        <v>860527.41718999995</v>
      </c>
      <c r="H38" s="13">
        <f t="shared" si="1"/>
        <v>8.8028020772040367</v>
      </c>
      <c r="I38" s="44">
        <f t="shared" si="4"/>
        <v>2.1129379840272957</v>
      </c>
      <c r="J38" s="43">
        <v>2710812.0674000001</v>
      </c>
      <c r="K38" s="12">
        <v>3703199.1988499998</v>
      </c>
      <c r="L38" s="13">
        <f t="shared" si="2"/>
        <v>36.608481398779524</v>
      </c>
      <c r="M38" s="44">
        <f t="shared" si="5"/>
        <v>2.3156155178924007</v>
      </c>
    </row>
    <row r="39" spans="1:13" ht="14.25" x14ac:dyDescent="0.2">
      <c r="A39" s="11" t="s">
        <v>23</v>
      </c>
      <c r="B39" s="43">
        <v>147396.47138</v>
      </c>
      <c r="C39" s="12">
        <v>149111.00266999999</v>
      </c>
      <c r="D39" s="13">
        <f>(C39-B39)/B39*100</f>
        <v>1.1632105395384835</v>
      </c>
      <c r="E39" s="44">
        <f t="shared" si="3"/>
        <v>0.98711151192665481</v>
      </c>
      <c r="F39" s="43">
        <v>369475.53700000001</v>
      </c>
      <c r="G39" s="12">
        <v>407894.67920999997</v>
      </c>
      <c r="H39" s="13">
        <f t="shared" si="1"/>
        <v>10.398291189167406</v>
      </c>
      <c r="I39" s="44">
        <f t="shared" si="4"/>
        <v>1.0015441041957462</v>
      </c>
      <c r="J39" s="43">
        <v>1627192.2736</v>
      </c>
      <c r="K39" s="12">
        <v>1924537.89656</v>
      </c>
      <c r="L39" s="13">
        <f t="shared" si="2"/>
        <v>18.273539506314926</v>
      </c>
      <c r="M39" s="44">
        <f t="shared" si="5"/>
        <v>1.2034161757839721</v>
      </c>
    </row>
    <row r="40" spans="1:13" ht="14.25" x14ac:dyDescent="0.2">
      <c r="A40" s="11" t="s">
        <v>24</v>
      </c>
      <c r="B40" s="43">
        <v>329519.41336000001</v>
      </c>
      <c r="C40" s="12">
        <v>418344.40106</v>
      </c>
      <c r="D40" s="13">
        <f>(C40-B40)/B40*100</f>
        <v>26.955919468986998</v>
      </c>
      <c r="E40" s="44">
        <f t="shared" si="3"/>
        <v>2.7694306043283712</v>
      </c>
      <c r="F40" s="43">
        <v>856566.64508000005</v>
      </c>
      <c r="G40" s="12">
        <v>1101007.7605999999</v>
      </c>
      <c r="H40" s="13">
        <f t="shared" si="1"/>
        <v>28.537314279517624</v>
      </c>
      <c r="I40" s="44">
        <f t="shared" si="4"/>
        <v>2.7034131296794266</v>
      </c>
      <c r="J40" s="43">
        <v>3515386.4178999998</v>
      </c>
      <c r="K40" s="12">
        <v>4492685.8215399999</v>
      </c>
      <c r="L40" s="13">
        <f t="shared" si="2"/>
        <v>27.800625236067599</v>
      </c>
      <c r="M40" s="44">
        <f t="shared" si="5"/>
        <v>2.8092825815591738</v>
      </c>
    </row>
    <row r="41" spans="1:13" ht="14.25" x14ac:dyDescent="0.2">
      <c r="A41" s="11" t="s">
        <v>25</v>
      </c>
      <c r="B41" s="43">
        <v>14210.87349</v>
      </c>
      <c r="C41" s="12">
        <v>13530.33689</v>
      </c>
      <c r="D41" s="13">
        <f t="shared" si="0"/>
        <v>-4.788844264069227</v>
      </c>
      <c r="E41" s="44">
        <f t="shared" si="3"/>
        <v>8.9570528433258315E-2</v>
      </c>
      <c r="F41" s="43">
        <v>27407.700199999999</v>
      </c>
      <c r="G41" s="12">
        <v>29491.463110000001</v>
      </c>
      <c r="H41" s="13">
        <f t="shared" si="1"/>
        <v>7.6028375047680994</v>
      </c>
      <c r="I41" s="44">
        <f t="shared" si="4"/>
        <v>7.2413303010309821E-2</v>
      </c>
      <c r="J41" s="43">
        <v>101566.18191</v>
      </c>
      <c r="K41" s="12">
        <v>128529.10135</v>
      </c>
      <c r="L41" s="13">
        <f t="shared" si="2"/>
        <v>26.547142890428262</v>
      </c>
      <c r="M41" s="44">
        <f t="shared" si="5"/>
        <v>8.0369422654673811E-2</v>
      </c>
    </row>
    <row r="42" spans="1:13" ht="15.75" x14ac:dyDescent="0.25">
      <c r="A42" s="22" t="s">
        <v>36</v>
      </c>
      <c r="B42" s="41">
        <f>B43</f>
        <v>382542.65993999998</v>
      </c>
      <c r="C42" s="21">
        <f>C43</f>
        <v>377035.0526</v>
      </c>
      <c r="D42" s="19">
        <f t="shared" si="0"/>
        <v>-1.4397367710215194</v>
      </c>
      <c r="E42" s="42">
        <f t="shared" si="3"/>
        <v>2.4959636388804909</v>
      </c>
      <c r="F42" s="41">
        <f>F43</f>
        <v>1019539.6248700001</v>
      </c>
      <c r="G42" s="21">
        <f>G43</f>
        <v>1102208.9879999999</v>
      </c>
      <c r="H42" s="19">
        <f t="shared" si="1"/>
        <v>8.1084992788329231</v>
      </c>
      <c r="I42" s="42">
        <f t="shared" si="4"/>
        <v>2.7063626219910168</v>
      </c>
      <c r="J42" s="41">
        <f>J43</f>
        <v>4060832.46056</v>
      </c>
      <c r="K42" s="21">
        <f>K43</f>
        <v>5154381.96899</v>
      </c>
      <c r="L42" s="19">
        <f t="shared" si="2"/>
        <v>26.929195406382178</v>
      </c>
      <c r="M42" s="42">
        <f t="shared" si="5"/>
        <v>3.2230420864868754</v>
      </c>
    </row>
    <row r="43" spans="1:13" ht="14.25" x14ac:dyDescent="0.2">
      <c r="A43" s="11" t="s">
        <v>26</v>
      </c>
      <c r="B43" s="43">
        <v>382542.65993999998</v>
      </c>
      <c r="C43" s="12">
        <v>377035.0526</v>
      </c>
      <c r="D43" s="13">
        <f t="shared" si="0"/>
        <v>-1.4397367710215194</v>
      </c>
      <c r="E43" s="44">
        <f t="shared" si="3"/>
        <v>2.4959636388804909</v>
      </c>
      <c r="F43" s="43">
        <v>1019539.6248700001</v>
      </c>
      <c r="G43" s="12">
        <v>1102208.9879999999</v>
      </c>
      <c r="H43" s="13">
        <f t="shared" si="1"/>
        <v>8.1084992788329231</v>
      </c>
      <c r="I43" s="44">
        <f t="shared" si="4"/>
        <v>2.7063626219910168</v>
      </c>
      <c r="J43" s="43">
        <v>4060832.46056</v>
      </c>
      <c r="K43" s="12">
        <v>5154381.96899</v>
      </c>
      <c r="L43" s="13">
        <f t="shared" si="2"/>
        <v>26.929195406382178</v>
      </c>
      <c r="M43" s="44">
        <f t="shared" si="5"/>
        <v>3.2230420864868754</v>
      </c>
    </row>
    <row r="44" spans="1:13" ht="15.75" x14ac:dyDescent="0.25">
      <c r="A44" s="9" t="s">
        <v>37</v>
      </c>
      <c r="B44" s="46">
        <f>B8+B22+B42</f>
        <v>13551339.08241</v>
      </c>
      <c r="C44" s="8">
        <f>C8+C22+C42</f>
        <v>15105791.07511</v>
      </c>
      <c r="D44" s="31">
        <f t="shared" si="0"/>
        <v>11.47083681728339</v>
      </c>
      <c r="E44" s="45">
        <f t="shared" si="3"/>
        <v>100</v>
      </c>
      <c r="F44" s="47">
        <f>F8+F22+F42</f>
        <v>35264049.627049997</v>
      </c>
      <c r="G44" s="15">
        <f>G8+G22+G42</f>
        <v>40161157.053790003</v>
      </c>
      <c r="H44" s="16">
        <f t="shared" si="1"/>
        <v>13.886968395664862</v>
      </c>
      <c r="I44" s="48">
        <f t="shared" si="4"/>
        <v>98.611656672761711</v>
      </c>
      <c r="J44" s="47">
        <f>J8+J22+J42</f>
        <v>135515921.08378997</v>
      </c>
      <c r="K44" s="15">
        <f>K8+K22+K42</f>
        <v>165674601.94677001</v>
      </c>
      <c r="L44" s="16">
        <f t="shared" si="2"/>
        <v>22.254714148555887</v>
      </c>
      <c r="M44" s="48">
        <f t="shared" si="5"/>
        <v>103.59655492141044</v>
      </c>
    </row>
    <row r="45" spans="1:13" ht="15.75" x14ac:dyDescent="0.25">
      <c r="A45" s="23" t="s">
        <v>38</v>
      </c>
      <c r="B45" s="49"/>
      <c r="C45" s="24"/>
      <c r="D45" s="25"/>
      <c r="E45" s="50"/>
      <c r="F45" s="51">
        <f>F46-F44</f>
        <v>1626015.1863600016</v>
      </c>
      <c r="G45" s="26">
        <f>G46-G44</f>
        <v>565424.78131999075</v>
      </c>
      <c r="H45" s="27">
        <f t="shared" si="1"/>
        <v>-65.226352984700526</v>
      </c>
      <c r="I45" s="52">
        <f t="shared" si="4"/>
        <v>1.388343327238289</v>
      </c>
      <c r="J45" s="51">
        <f>J46-J44</f>
        <v>9233551.9876200259</v>
      </c>
      <c r="K45" s="26">
        <f>K46-K44</f>
        <v>-5751714.4796600342</v>
      </c>
      <c r="L45" s="27">
        <f t="shared" si="2"/>
        <v>-162.29146148060573</v>
      </c>
      <c r="M45" s="52">
        <f t="shared" si="5"/>
        <v>-3.5965549214104464</v>
      </c>
    </row>
    <row r="46" spans="1:13" s="18" customFormat="1" ht="22.5" customHeight="1" thickBot="1" x14ac:dyDescent="0.35">
      <c r="A46" s="17" t="s">
        <v>43</v>
      </c>
      <c r="B46" s="53"/>
      <c r="C46" s="54"/>
      <c r="D46" s="55"/>
      <c r="E46" s="56"/>
      <c r="F46" s="57">
        <v>36890064.813409999</v>
      </c>
      <c r="G46" s="58">
        <v>40726581.835109994</v>
      </c>
      <c r="H46" s="59">
        <f t="shared" si="1"/>
        <v>10.399865224160227</v>
      </c>
      <c r="I46" s="60">
        <f t="shared" si="4"/>
        <v>100</v>
      </c>
      <c r="J46" s="57">
        <v>144749473.07141</v>
      </c>
      <c r="K46" s="58">
        <v>159922887.46710998</v>
      </c>
      <c r="L46" s="59">
        <f t="shared" si="2"/>
        <v>10.482535151070566</v>
      </c>
      <c r="M46" s="60">
        <f t="shared" si="5"/>
        <v>100</v>
      </c>
    </row>
    <row r="47" spans="1:13" ht="20.25" customHeight="1" x14ac:dyDescent="0.2"/>
    <row r="48" spans="1:13" ht="15" x14ac:dyDescent="0.2">
      <c r="C48" s="29"/>
    </row>
    <row r="49" spans="1:3" ht="15" x14ac:dyDescent="0.2">
      <c r="A49" s="1" t="s">
        <v>41</v>
      </c>
      <c r="C49" s="30"/>
    </row>
    <row r="50" spans="1:3" ht="25.5" x14ac:dyDescent="0.2">
      <c r="A50" s="33" t="s">
        <v>42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2018-04-01T14:47:30Z</dcterms:modified>
</cp:coreProperties>
</file>